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85" windowHeight="10875" activeTab="0"/>
  </bookViews>
  <sheets>
    <sheet name="70歳未満（一般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c3746091</author>
  </authors>
  <commentList>
    <comment ref="H10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H12" authorId="0">
      <text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<sst xmlns="http://schemas.openxmlformats.org/spreadsheetml/2006/main" count="19" uniqueCount="13">
  <si>
    <t>円</t>
  </si>
  <si>
    <t>自己負担限度額と付加給付額の算定をしてみましょう</t>
  </si>
  <si>
    <t>※1レセプトとは・・・①各診療月ごと②1人ごと③各病院ごと（外来・入院別、医科・歯科別、旧総合病院では各科別など）</t>
  </si>
  <si>
    <t>ここに総医療費を入力してください→→→→→→→→→</t>
  </si>
  <si>
    <r>
      <t>あなたの</t>
    </r>
    <r>
      <rPr>
        <b/>
        <sz val="12"/>
        <color indexed="10"/>
        <rFont val="ＭＳ Ｐ明朝"/>
        <family val="1"/>
      </rPr>
      <t>自己負担限度額</t>
    </r>
    <r>
      <rPr>
        <b/>
        <sz val="12"/>
        <rFont val="ＭＳ Ｐ明朝"/>
        <family val="1"/>
      </rPr>
      <t>です→→→→→→→→→→→</t>
    </r>
  </si>
  <si>
    <t>あなたが窓口で支払った額を入力してください→→→→</t>
  </si>
  <si>
    <t>給付額（高額療養費と付加給付）の合計です→→→→→</t>
  </si>
  <si>
    <r>
      <t>付加給付</t>
    </r>
    <r>
      <rPr>
        <b/>
        <sz val="12"/>
        <rFont val="ＭＳ Ｐ明朝"/>
        <family val="1"/>
      </rPr>
      <t>として給付される金額です→→→→→→→→→</t>
    </r>
  </si>
  <si>
    <t>高額療養費として給付される金額です→→→→→→→→</t>
  </si>
  <si>
    <t>あなたの自己負担額です→→→→→→→→→→→→→</t>
  </si>
  <si>
    <r>
      <t>自己負担限度額－30,000円（1レセプト）=</t>
    </r>
    <r>
      <rPr>
        <b/>
        <sz val="12"/>
        <color indexed="10"/>
        <rFont val="ＭＳ Ｐ明朝"/>
        <family val="1"/>
      </rPr>
      <t>付加給付</t>
    </r>
  </si>
  <si>
    <t>標準報酬月額 ８３万円の場合</t>
  </si>
  <si>
    <r>
      <t>252,600円＋(総医療費－842,000円)×1%=</t>
    </r>
    <r>
      <rPr>
        <b/>
        <sz val="12"/>
        <color indexed="10"/>
        <rFont val="ＭＳ Ｐ明朝"/>
        <family val="1"/>
      </rPr>
      <t>自己負担限度額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</si>
</sst>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22"/>
      <color indexed="53"/>
      <name val="ＭＳ ゴシック"/>
      <family val="3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0" xfId="0" applyFont="1" applyFill="1" applyAlignment="1">
      <alignment/>
    </xf>
    <xf numFmtId="176" fontId="2" fillId="32" borderId="0" xfId="0" applyNumberFormat="1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/>
      <protection locked="0"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9" fillId="32" borderId="15" xfId="0" applyFont="1" applyFill="1" applyBorder="1" applyAlignment="1">
      <alignment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176" fontId="9" fillId="0" borderId="18" xfId="0" applyNumberFormat="1" applyFont="1" applyFill="1" applyBorder="1" applyAlignment="1" applyProtection="1">
      <alignment/>
      <protection locked="0"/>
    </xf>
    <xf numFmtId="176" fontId="9" fillId="0" borderId="18" xfId="0" applyNumberFormat="1" applyFont="1" applyFill="1" applyBorder="1" applyAlignment="1">
      <alignment/>
    </xf>
    <xf numFmtId="176" fontId="9" fillId="33" borderId="18" xfId="0" applyNumberFormat="1" applyFont="1" applyFill="1" applyBorder="1" applyAlignment="1">
      <alignment/>
    </xf>
    <xf numFmtId="176" fontId="9" fillId="34" borderId="18" xfId="0" applyNumberFormat="1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7" fillId="32" borderId="13" xfId="0" applyFont="1" applyFill="1" applyBorder="1" applyAlignment="1">
      <alignment/>
    </xf>
    <xf numFmtId="0" fontId="9" fillId="32" borderId="14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1" sqref="H11"/>
    </sheetView>
  </sheetViews>
  <sheetFormatPr defaultColWidth="8.796875" defaultRowHeight="14.25"/>
  <cols>
    <col min="1" max="1" width="1.59765625" style="1" customWidth="1"/>
    <col min="2" max="2" width="13" style="1" customWidth="1"/>
    <col min="3" max="6" width="9" style="1" customWidth="1"/>
    <col min="7" max="7" width="15.09765625" style="1" customWidth="1"/>
    <col min="8" max="8" width="15.5" style="1" customWidth="1"/>
    <col min="9" max="9" width="7.59765625" style="1" customWidth="1"/>
    <col min="10" max="10" width="13" style="1" bestFit="1" customWidth="1"/>
    <col min="11" max="16384" width="9" style="1" customWidth="1"/>
  </cols>
  <sheetData>
    <row r="1" spans="2:9" ht="30" thickBot="1">
      <c r="B1" s="29"/>
      <c r="C1" s="29"/>
      <c r="D1" s="29"/>
      <c r="E1" s="29"/>
      <c r="F1" s="29"/>
      <c r="G1" s="29"/>
      <c r="H1" s="29"/>
      <c r="I1" s="29"/>
    </row>
    <row r="2" spans="2:9" ht="18.75" thickTop="1">
      <c r="B2" s="9"/>
      <c r="C2" s="10"/>
      <c r="D2" s="10"/>
      <c r="E2" s="10"/>
      <c r="F2" s="10"/>
      <c r="G2" s="10"/>
      <c r="H2" s="10"/>
      <c r="I2" s="11"/>
    </row>
    <row r="3" spans="2:9" ht="18">
      <c r="B3" s="12"/>
      <c r="C3" s="3" t="s">
        <v>1</v>
      </c>
      <c r="D3" s="3"/>
      <c r="E3" s="3"/>
      <c r="F3" s="3"/>
      <c r="G3" s="3"/>
      <c r="H3" s="3"/>
      <c r="I3" s="13"/>
    </row>
    <row r="4" spans="2:9" ht="18">
      <c r="B4" s="12"/>
      <c r="C4" s="3"/>
      <c r="D4" s="3"/>
      <c r="E4" s="3"/>
      <c r="F4" s="3"/>
      <c r="G4" s="3"/>
      <c r="H4" s="3"/>
      <c r="I4" s="13"/>
    </row>
    <row r="5" spans="2:9" ht="18">
      <c r="B5" s="27" t="s">
        <v>11</v>
      </c>
      <c r="C5" s="28"/>
      <c r="D5" s="28"/>
      <c r="E5" s="28"/>
      <c r="F5" s="28"/>
      <c r="G5" s="28"/>
      <c r="H5" s="28"/>
      <c r="I5" s="15"/>
    </row>
    <row r="6" spans="2:9" ht="18">
      <c r="B6" s="27" t="s">
        <v>12</v>
      </c>
      <c r="C6" s="28"/>
      <c r="D6" s="28"/>
      <c r="E6" s="28"/>
      <c r="F6" s="28"/>
      <c r="G6" s="28"/>
      <c r="H6" s="28"/>
      <c r="I6" s="31"/>
    </row>
    <row r="7" spans="2:9" ht="18">
      <c r="B7" s="27" t="s">
        <v>10</v>
      </c>
      <c r="C7" s="28"/>
      <c r="D7" s="28"/>
      <c r="E7" s="28"/>
      <c r="F7" s="28"/>
      <c r="G7" s="28"/>
      <c r="H7" s="28"/>
      <c r="I7" s="31"/>
    </row>
    <row r="8" spans="2:9" ht="18">
      <c r="B8" s="16" t="s">
        <v>2</v>
      </c>
      <c r="C8" s="4"/>
      <c r="D8" s="4"/>
      <c r="E8" s="4"/>
      <c r="F8" s="4"/>
      <c r="G8" s="4"/>
      <c r="H8" s="4"/>
      <c r="I8" s="17"/>
    </row>
    <row r="9" spans="2:9" ht="18.75" thickBot="1">
      <c r="B9" s="12"/>
      <c r="C9" s="4"/>
      <c r="D9" s="4"/>
      <c r="E9" s="4"/>
      <c r="F9" s="4"/>
      <c r="G9" s="4"/>
      <c r="H9" s="4"/>
      <c r="I9" s="17"/>
    </row>
    <row r="10" spans="2:9" ht="18.75" thickBot="1">
      <c r="B10" s="27" t="s">
        <v>3</v>
      </c>
      <c r="C10" s="28"/>
      <c r="D10" s="28"/>
      <c r="E10" s="28"/>
      <c r="F10" s="28"/>
      <c r="G10" s="28"/>
      <c r="H10" s="23">
        <v>1000000</v>
      </c>
      <c r="I10" s="15" t="s">
        <v>0</v>
      </c>
    </row>
    <row r="11" spans="2:9" ht="18.75" thickBot="1">
      <c r="B11" s="14"/>
      <c r="C11" s="5"/>
      <c r="D11" s="5"/>
      <c r="E11" s="5"/>
      <c r="F11" s="5"/>
      <c r="G11" s="5"/>
      <c r="H11" s="6"/>
      <c r="I11" s="15"/>
    </row>
    <row r="12" spans="2:9" ht="18.75" thickBot="1">
      <c r="B12" s="27" t="s">
        <v>5</v>
      </c>
      <c r="C12" s="28"/>
      <c r="D12" s="28"/>
      <c r="E12" s="28"/>
      <c r="F12" s="28"/>
      <c r="G12" s="28"/>
      <c r="H12" s="23">
        <v>300000</v>
      </c>
      <c r="I12" s="15" t="s">
        <v>0</v>
      </c>
    </row>
    <row r="13" spans="2:9" ht="18" thickBot="1">
      <c r="B13" s="14"/>
      <c r="C13" s="5"/>
      <c r="D13" s="5"/>
      <c r="E13" s="5"/>
      <c r="F13" s="5"/>
      <c r="G13" s="5"/>
      <c r="H13" s="7"/>
      <c r="I13" s="15"/>
    </row>
    <row r="14" spans="1:9" ht="18" thickBot="1">
      <c r="A14" s="2"/>
      <c r="B14" s="27" t="s">
        <v>4</v>
      </c>
      <c r="C14" s="28"/>
      <c r="D14" s="28"/>
      <c r="E14" s="28"/>
      <c r="F14" s="28"/>
      <c r="G14" s="28"/>
      <c r="H14" s="24">
        <f>ROUND(IF($H$10="","0",IF(252600+($H$10-842000)*1%&lt;252600,"252600",252600+($H$10-842000)*1%)),0)</f>
        <v>254180</v>
      </c>
      <c r="I14" s="15" t="s">
        <v>0</v>
      </c>
    </row>
    <row r="15" spans="1:9" ht="18" thickBot="1">
      <c r="A15" s="2"/>
      <c r="B15" s="18"/>
      <c r="C15" s="8"/>
      <c r="D15" s="8"/>
      <c r="E15" s="8"/>
      <c r="F15" s="8"/>
      <c r="G15" s="8"/>
      <c r="H15" s="8"/>
      <c r="I15" s="19"/>
    </row>
    <row r="16" spans="1:9" ht="18" thickBot="1">
      <c r="A16" s="2"/>
      <c r="B16" s="27" t="s">
        <v>8</v>
      </c>
      <c r="C16" s="28"/>
      <c r="D16" s="28"/>
      <c r="E16" s="28"/>
      <c r="F16" s="28"/>
      <c r="G16" s="28"/>
      <c r="H16" s="24">
        <f>IF(H12&gt;H14,H12-H14,0)</f>
        <v>45820</v>
      </c>
      <c r="I16" s="15" t="s">
        <v>0</v>
      </c>
    </row>
    <row r="17" spans="2:9" ht="18" thickBot="1">
      <c r="B17" s="18"/>
      <c r="C17" s="8"/>
      <c r="D17" s="8"/>
      <c r="E17" s="8"/>
      <c r="F17" s="8"/>
      <c r="G17" s="8"/>
      <c r="H17" s="8"/>
      <c r="I17" s="19"/>
    </row>
    <row r="18" spans="2:9" ht="18" thickBot="1">
      <c r="B18" s="30" t="s">
        <v>7</v>
      </c>
      <c r="C18" s="28"/>
      <c r="D18" s="28"/>
      <c r="E18" s="28"/>
      <c r="F18" s="28"/>
      <c r="G18" s="28"/>
      <c r="H18" s="24">
        <f>ROUNDDOWN(IF($H$12&lt;22334,"0",IF(H14=252600,IF(($H$12-(30000))&lt;0,"0",$H$12-(30000)),$H$14-(30000))),)</f>
        <v>224180</v>
      </c>
      <c r="I18" s="15" t="s">
        <v>0</v>
      </c>
    </row>
    <row r="19" spans="2:9" ht="18" thickBot="1">
      <c r="B19" s="18"/>
      <c r="C19" s="8"/>
      <c r="D19" s="8"/>
      <c r="E19" s="8"/>
      <c r="F19" s="8"/>
      <c r="G19" s="8"/>
      <c r="H19" s="8"/>
      <c r="I19" s="19"/>
    </row>
    <row r="20" spans="2:9" ht="18" thickBot="1">
      <c r="B20" s="27" t="s">
        <v>6</v>
      </c>
      <c r="C20" s="28"/>
      <c r="D20" s="28"/>
      <c r="E20" s="28"/>
      <c r="F20" s="28"/>
      <c r="G20" s="28"/>
      <c r="H20" s="25">
        <f>SUM(H16,H18)</f>
        <v>270000</v>
      </c>
      <c r="I20" s="15" t="s">
        <v>0</v>
      </c>
    </row>
    <row r="21" spans="2:9" ht="18" thickBot="1">
      <c r="B21" s="18"/>
      <c r="C21" s="8"/>
      <c r="D21" s="8"/>
      <c r="E21" s="8"/>
      <c r="F21" s="8"/>
      <c r="G21" s="8"/>
      <c r="H21" s="8"/>
      <c r="I21" s="19"/>
    </row>
    <row r="22" spans="2:9" ht="18" thickBot="1">
      <c r="B22" s="27" t="s">
        <v>9</v>
      </c>
      <c r="C22" s="28"/>
      <c r="D22" s="28"/>
      <c r="E22" s="28"/>
      <c r="F22" s="28"/>
      <c r="G22" s="28"/>
      <c r="H22" s="26">
        <f>H12-H20</f>
        <v>30000</v>
      </c>
      <c r="I22" s="15" t="s">
        <v>0</v>
      </c>
    </row>
    <row r="23" spans="2:9" ht="18" thickBot="1">
      <c r="B23" s="20"/>
      <c r="C23" s="21"/>
      <c r="D23" s="21"/>
      <c r="E23" s="21"/>
      <c r="F23" s="21"/>
      <c r="G23" s="21"/>
      <c r="H23" s="21"/>
      <c r="I23" s="22"/>
    </row>
    <row r="24" ht="18" thickTop="1"/>
  </sheetData>
  <sheetProtection/>
  <mergeCells count="11">
    <mergeCell ref="B7:I7"/>
    <mergeCell ref="B16:G16"/>
    <mergeCell ref="B1:I1"/>
    <mergeCell ref="B12:G12"/>
    <mergeCell ref="B10:G10"/>
    <mergeCell ref="B14:G14"/>
    <mergeCell ref="B22:G22"/>
    <mergeCell ref="B18:G18"/>
    <mergeCell ref="B20:G20"/>
    <mergeCell ref="B5:H5"/>
    <mergeCell ref="B6:I6"/>
  </mergeCells>
  <printOptions/>
  <pageMargins left="0.6" right="0.68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c3746091</dc:creator>
  <cp:keywords/>
  <dc:description/>
  <cp:lastModifiedBy>sasaki</cp:lastModifiedBy>
  <cp:lastPrinted>2014-12-12T02:16:17Z</cp:lastPrinted>
  <dcterms:created xsi:type="dcterms:W3CDTF">2001-10-31T00:11:10Z</dcterms:created>
  <dcterms:modified xsi:type="dcterms:W3CDTF">2020-01-16T08:33:00Z</dcterms:modified>
  <cp:category/>
  <cp:version/>
  <cp:contentType/>
  <cp:contentStatus/>
</cp:coreProperties>
</file>